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ы\Бюджет на 2023-2025\РЕШЕНИЕ О БЮДЖЕТЕ 2023-2025\Материалы к бюджету\"/>
    </mc:Choice>
  </mc:AlternateContent>
  <bookViews>
    <workbookView xWindow="555" yWindow="270" windowWidth="14310" windowHeight="15600"/>
  </bookViews>
  <sheets>
    <sheet name="Лист2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E49" i="2" l="1"/>
  <c r="E55" i="2" l="1"/>
  <c r="E22" i="2" l="1"/>
  <c r="D27" i="2"/>
  <c r="D34" i="2" s="1"/>
  <c r="C27" i="2"/>
  <c r="C34" i="2" s="1"/>
  <c r="B27" i="2"/>
  <c r="B34" i="2" s="1"/>
  <c r="E18" i="2"/>
  <c r="E7" i="2"/>
  <c r="D51" i="2" l="1"/>
  <c r="D54" i="2"/>
  <c r="D50" i="2" l="1"/>
  <c r="C54" i="2"/>
  <c r="B51" i="2"/>
  <c r="C51" i="2"/>
  <c r="B54" i="2"/>
  <c r="B50" i="2" l="1"/>
  <c r="C50" i="2"/>
  <c r="E32" i="2"/>
  <c r="E6" i="2" l="1"/>
  <c r="E26" i="2"/>
  <c r="E8" i="2" l="1"/>
  <c r="E58" i="2" l="1"/>
  <c r="E54" i="2"/>
  <c r="E53" i="2"/>
  <c r="E52" i="2"/>
  <c r="E51" i="2"/>
  <c r="E50" i="2"/>
  <c r="D48" i="2" l="1"/>
  <c r="E37" i="2" l="1"/>
  <c r="E38" i="2"/>
  <c r="E39" i="2"/>
  <c r="E40" i="2"/>
  <c r="E41" i="2"/>
  <c r="E42" i="2"/>
  <c r="E43" i="2"/>
  <c r="E44" i="2"/>
  <c r="E45" i="2"/>
  <c r="E46" i="2"/>
  <c r="E47" i="2"/>
  <c r="E36" i="2"/>
  <c r="C48" i="2"/>
  <c r="B48" i="2"/>
  <c r="E16" i="2"/>
  <c r="E17" i="2"/>
  <c r="E19" i="2"/>
  <c r="E20" i="2"/>
  <c r="E21" i="2"/>
  <c r="E23" i="2"/>
  <c r="E24" i="2"/>
  <c r="E25" i="2"/>
  <c r="E9" i="2"/>
  <c r="E11" i="2"/>
  <c r="E12" i="2"/>
  <c r="E13" i="2"/>
  <c r="E14" i="2"/>
  <c r="E15" i="2"/>
  <c r="E48" i="2" l="1"/>
  <c r="D49" i="2"/>
  <c r="E5" i="2" l="1"/>
  <c r="E29" i="2" l="1"/>
  <c r="E31" i="2" l="1"/>
  <c r="E33" i="2" l="1"/>
  <c r="E28" i="2" l="1"/>
  <c r="E30" i="2"/>
  <c r="C49" i="2"/>
  <c r="B49" i="2"/>
  <c r="E34" i="2" l="1"/>
  <c r="E27" i="2"/>
</calcChain>
</file>

<file path=xl/sharedStrings.xml><?xml version="1.0" encoding="utf-8"?>
<sst xmlns="http://schemas.openxmlformats.org/spreadsheetml/2006/main" count="64" uniqueCount="64">
  <si>
    <t>Наименование доходов</t>
  </si>
  <si>
    <t>Государственная пошлина</t>
  </si>
  <si>
    <t>Единый сельскохозяйственный налог</t>
  </si>
  <si>
    <t>Штрафы, санкции, возмещение ущерба</t>
  </si>
  <si>
    <t>Единый налог на вмененный доход для отд. видов деятельности</t>
  </si>
  <si>
    <t>Плата за негативное воздействие на окружающую среду</t>
  </si>
  <si>
    <t>Налог взимаемый  в связи с применением патентной системы налогообложения</t>
  </si>
  <si>
    <t>Дотации бюджетам субъектов Российской Федерации и муниципальных образований</t>
  </si>
  <si>
    <t>Субсидии бюджетам  субъектов  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</si>
  <si>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</si>
  <si>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 xml:space="preserve"> Иные межбюджетные трансферты</t>
  </si>
  <si>
    <t xml:space="preserve"> Возврат  остатков субсидий, субвенций и иных межбюджетных трансфертов, имеющих целевое назначение, прошлых лет </t>
  </si>
  <si>
    <t>Итого налоговых и неналоговых доходов</t>
  </si>
  <si>
    <t>ВСЕГО доходов:</t>
  </si>
  <si>
    <t>Плата за увеличение площади зем.участков</t>
  </si>
  <si>
    <t xml:space="preserve">Доходы от продажи земельных участков </t>
  </si>
  <si>
    <t>АКЦИЗЫ</t>
  </si>
  <si>
    <t>УСН</t>
  </si>
  <si>
    <t>Налог на имущество физических лиц</t>
  </si>
  <si>
    <t>Земельный налог</t>
  </si>
  <si>
    <t>% ожидаемого исполнения</t>
  </si>
  <si>
    <t>Доходы, получаемые в виде арендной платы за земельные участки</t>
  </si>
  <si>
    <t>Доходы от сдачи в аренду имущества</t>
  </si>
  <si>
    <t>Прочие поступления от использования имущества</t>
  </si>
  <si>
    <t xml:space="preserve">Прочие доходы от компенсации затрат бюджетов </t>
  </si>
  <si>
    <t>Доходы от приватизации имущества</t>
  </si>
  <si>
    <t>Плата по соглашениям об установлении сервитута</t>
  </si>
  <si>
    <t>ВСЕГО расходов:</t>
  </si>
  <si>
    <t>ДОХОДЫ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</si>
  <si>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</si>
  <si>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</si>
  <si>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</si>
  <si>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</si>
  <si>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</si>
  <si>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</si>
  <si>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</si>
  <si>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</si>
  <si>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</si>
  <si>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</si>
  <si>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</si>
  <si>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</si>
  <si>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 xml:space="preserve"> тыс.рублей</t>
  </si>
  <si>
    <t>ИСТОЧНИКИ ФИНАНСИРОВАНИЯ ДЕФИЦИТА БЮДЖЕТА</t>
  </si>
  <si>
    <t>Кредиты кредитных организаций в валюте Российской Федерации*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</si>
  <si>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</si>
  <si>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</si>
  <si>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</si>
  <si>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Получение  бюджетных  кредитов  от   других  бюджетов   бюджетной   системы  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</si>
  <si>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</si>
  <si>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</si>
  <si>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Налог на доходы физических лиц, в т.ч.</t>
  </si>
  <si>
    <t>НДФЛ с патента</t>
  </si>
  <si>
    <t>Прочие неналоговые доходы</t>
  </si>
  <si>
    <t>А.М.Виноградова</t>
  </si>
  <si>
    <t>Иные источники внутреннего финансирования дефицита бюджета</t>
  </si>
  <si>
    <t>ДЕФИЦИТ  (-),  ПРОФИЦИТ (+)</t>
  </si>
  <si>
    <t xml:space="preserve">Оценка ожидаемого исполнения бюджета Балахнинского муниципального округа в 2022  году </t>
  </si>
  <si>
    <t>Уточненный план по бюджету на 01.11.2022г.</t>
  </si>
  <si>
    <t>Исполнение на 01.11.2022г.</t>
  </si>
  <si>
    <t>Ожидаемое исполнение за 2022 год</t>
  </si>
  <si>
    <t>свыше 650 тыс.руб.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</si>
  <si>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 </t>
  </si>
  <si>
    <t xml:space="preserve">Начальник финансового управления </t>
  </si>
  <si>
    <t>Обслуживание государственного (муниципального)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</si>
</sst>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0.0"/>
    <numFmt numFmtId="166" formatCode="#,##0.0"/>
    <numFmt numFmtId="167" formatCode="_-* #,##0\ _р_._-;\-* #,##0\ _р_._-;_-* &quot;-&quot;\ _р_._-;_-@_-"/>
    <numFmt numFmtId="168" formatCode="_-* #,##0.00\ _р_._-;\-* #,##0.00\ _р_._-;_-* &quot;-&quot;??\ _р_._-;_-@_-"/>
    <numFmt numFmtId="169" formatCode="[$-10419]#,##0.0"/>
  </numFmts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2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 Cyr"/>
      <charset val="204"/>
    </font>
    <font>
      <i/>
      <sz val="12"/>
      <name val="Times New Roman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0"/>
      <name val="Arial"/>
      <family val="2"/>
      <charset val="204"/>
    </font>
    <font>
      <sz val="10"/>
      <name val="Arial"/>
    </font>
    <font>
      <i/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15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167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7" fillId="0" borderId="0"/>
  </cellStyleXfs>
  <cellXfs count="50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166" fontId="0" fillId="0" borderId="0" xfId="0" applyNumberFormat="1" applyFill="1" applyAlignment="1">
      <alignment horizontal="center"/>
    </xf>
    <xf numFmtId="0" fontId="6" fillId="0" borderId="0" xfId="0" applyFont="1" applyFill="1"/>
    <xf numFmtId="0" fontId="7" fillId="0" borderId="0" xfId="0" applyFont="1" applyFill="1" applyAlignment="1">
      <alignment horizontal="left"/>
    </xf>
    <xf numFmtId="166" fontId="7" fillId="0" borderId="0" xfId="0" applyNumberFormat="1" applyFont="1" applyFill="1"/>
    <xf numFmtId="166" fontId="0" fillId="0" borderId="0" xfId="0" applyNumberFormat="1" applyFill="1"/>
    <xf numFmtId="166" fontId="9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3" fontId="11" fillId="2" borderId="0" xfId="0" applyNumberFormat="1" applyFont="1" applyFill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166" fontId="9" fillId="0" borderId="0" xfId="0" applyNumberFormat="1" applyFont="1" applyFill="1"/>
    <xf numFmtId="0" fontId="8" fillId="0" borderId="1" xfId="0" applyFont="1" applyFill="1" applyBorder="1" applyAlignment="1">
      <alignment horizontal="left"/>
    </xf>
    <xf numFmtId="166" fontId="8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166" fontId="2" fillId="0" borderId="1" xfId="0" applyNumberFormat="1" applyFont="1" applyFill="1" applyBorder="1" applyAlignment="1">
      <alignment horizontal="center"/>
    </xf>
    <xf numFmtId="169" fontId="9" fillId="0" borderId="1" xfId="12" applyNumberFormat="1" applyFont="1" applyFill="1" applyBorder="1" applyAlignment="1" applyProtection="1">
      <alignment horizontal="center" wrapText="1" readingOrder="1"/>
      <protection locked="0"/>
    </xf>
    <xf numFmtId="165" fontId="8" fillId="0" borderId="1" xfId="0" applyNumberFormat="1" applyFont="1" applyFill="1" applyBorder="1" applyAlignment="1">
      <alignment horizontal="center"/>
    </xf>
    <xf numFmtId="169" fontId="9" fillId="0" borderId="1" xfId="3" applyNumberFormat="1" applyFont="1" applyFill="1" applyBorder="1" applyAlignment="1" applyProtection="1">
      <alignment horizontal="center" wrapText="1" readingOrder="1"/>
      <protection locked="0"/>
    </xf>
    <xf numFmtId="166" fontId="18" fillId="0" borderId="1" xfId="0" applyNumberFormat="1" applyFont="1" applyFill="1" applyBorder="1" applyAlignment="1">
      <alignment horizontal="center"/>
    </xf>
    <xf numFmtId="165" fontId="18" fillId="0" borderId="1" xfId="0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166" fontId="10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wrapText="1"/>
    </xf>
    <xf numFmtId="166" fontId="10" fillId="0" borderId="2" xfId="0" applyNumberFormat="1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horizontal="left"/>
    </xf>
    <xf numFmtId="165" fontId="8" fillId="0" borderId="1" xfId="0" applyNumberFormat="1" applyFont="1" applyFill="1" applyBorder="1" applyAlignment="1">
      <alignment horizontal="left"/>
    </xf>
    <xf numFmtId="165" fontId="8" fillId="0" borderId="1" xfId="0" applyNumberFormat="1" applyFont="1" applyFill="1" applyBorder="1" applyAlignment="1">
      <alignment horizontal="left" wrapText="1"/>
    </xf>
    <xf numFmtId="165" fontId="12" fillId="0" borderId="1" xfId="0" applyNumberFormat="1" applyFont="1" applyFill="1" applyBorder="1" applyAlignment="1">
      <alignment horizontal="left"/>
    </xf>
    <xf numFmtId="166" fontId="12" fillId="0" borderId="1" xfId="0" applyNumberFormat="1" applyFont="1" applyFill="1" applyBorder="1" applyAlignment="1">
      <alignment horizontal="center"/>
    </xf>
    <xf numFmtId="49" fontId="5" fillId="0" borderId="0" xfId="1" applyNumberFormat="1" applyFont="1" applyFill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left" wrapText="1"/>
    </xf>
    <xf numFmtId="166" fontId="9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wrapText="1"/>
    </xf>
    <xf numFmtId="3" fontId="11" fillId="2" borderId="0" xfId="0" applyNumberFormat="1" applyFont="1" applyFill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166" fontId="9" fillId="0" borderId="0" xfId="0" applyNumberFormat="1" applyFont="1" applyFill="1" applyAlignment="1">
      <alignment horizontal="right" wrapText="1"/>
    </xf>
    <xf numFmtId="0" fontId="0" fillId="0" borderId="0" xfId="0" applyAlignment="1">
      <alignment horizontal="right" wrapText="1"/>
    </xf>
  </cellXfs>
  <cellStyles count="13"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4" xfId="6"/>
    <cellStyle name="Обычный 5" xfId="7"/>
    <cellStyle name="Обычный 6" xfId="8"/>
    <cellStyle name="Обычный 7" xfId="1"/>
    <cellStyle name="Обычный 8" xfId="12"/>
    <cellStyle name="Тысячи [0]_1.08 (3)" xfId="9"/>
    <cellStyle name="Тысячи_1.08 (3)" xfId="10"/>
    <cellStyle name="Финансовый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tabSelected="1" topLeftCell="A51" workbookViewId="0">
      <selection activeCell="E33" sqref="E33"/>
    </sheetView>
  </sheetViews>
  <sheetFormatPr defaultColWidth="9.140625" defaultRowHeight="14.25" x14ac:dyDescent="0.2"/>
  <cols>
    <col min="1" max="1" width="49.28515625" style="10" customWidth="1"/>
    <col min="2" max="2" width="15.28515625" style="11" customWidth="1"/>
    <col min="3" max="3" width="14" style="12" customWidth="1"/>
    <col min="4" max="4" width="14.140625" style="12" customWidth="1"/>
    <col min="5" max="5" width="12.85546875" style="1" customWidth="1"/>
    <col min="6" max="6" width="13.7109375" style="1" customWidth="1"/>
    <col min="7" max="7" width="10.7109375" style="1" bestFit="1" customWidth="1"/>
    <col min="8" max="16384" width="9.140625" style="1"/>
  </cols>
  <sheetData>
    <row r="1" spans="1:6" ht="36.75" customHeight="1" x14ac:dyDescent="0.2">
      <c r="A1" s="46" t="s">
        <v>56</v>
      </c>
      <c r="B1" s="47"/>
      <c r="C1" s="47"/>
      <c r="D1" s="47"/>
      <c r="E1" s="47"/>
      <c r="F1" s="15"/>
    </row>
    <row r="2" spans="1:6" ht="17.45" customHeight="1" x14ac:dyDescent="0.2">
      <c r="A2" s="2"/>
      <c r="B2" s="3"/>
      <c r="D2" s="4"/>
      <c r="E2" s="4" t="s">
        <v>41</v>
      </c>
    </row>
    <row r="3" spans="1:6" ht="69.75" customHeight="1" x14ac:dyDescent="0.2">
      <c r="A3" s="5" t="s">
        <v>0</v>
      </c>
      <c r="B3" s="14" t="s">
        <v>57</v>
      </c>
      <c r="C3" s="14" t="s">
        <v>58</v>
      </c>
      <c r="D3" s="13" t="s">
        <v>59</v>
      </c>
      <c r="E3" s="6" t="s">
        <v>20</v>
      </c>
    </row>
    <row r="4" spans="1:6" ht="18" customHeight="1" x14ac:dyDescent="0.2">
      <c r="A4" s="16" t="s">
        <v>28</v>
      </c>
      <c r="B4" s="14"/>
      <c r="C4" s="14"/>
      <c r="D4" s="13"/>
      <c r="E4" s="6"/>
    </row>
    <row r="5" spans="1:6" s="7" customFormat="1" ht="18.75" customHeight="1" x14ac:dyDescent="0.25">
      <c r="A5" s="19" t="s">
        <v>50</v>
      </c>
      <c r="B5" s="25">
        <v>482514.9</v>
      </c>
      <c r="C5" s="25">
        <v>412174.6</v>
      </c>
      <c r="D5" s="20">
        <v>500000</v>
      </c>
      <c r="E5" s="26">
        <f>D5/B5*100</f>
        <v>103.62374301809125</v>
      </c>
      <c r="F5" s="8"/>
    </row>
    <row r="6" spans="1:6" s="7" customFormat="1" ht="21" customHeight="1" x14ac:dyDescent="0.25">
      <c r="A6" s="21" t="s">
        <v>51</v>
      </c>
      <c r="B6" s="28">
        <v>4147.8</v>
      </c>
      <c r="C6" s="28">
        <v>4064.9</v>
      </c>
      <c r="D6" s="28">
        <v>4400</v>
      </c>
      <c r="E6" s="29">
        <f>D6/B6*100</f>
        <v>106.08033174212834</v>
      </c>
      <c r="F6" s="8"/>
    </row>
    <row r="7" spans="1:6" s="7" customFormat="1" ht="21" customHeight="1" x14ac:dyDescent="0.25">
      <c r="A7" s="21" t="s">
        <v>60</v>
      </c>
      <c r="B7" s="28">
        <v>43676.3</v>
      </c>
      <c r="C7" s="28">
        <v>45521.5</v>
      </c>
      <c r="D7" s="28">
        <v>60000</v>
      </c>
      <c r="E7" s="29">
        <f>D7/B7*100</f>
        <v>137.37427391972304</v>
      </c>
      <c r="F7" s="8"/>
    </row>
    <row r="8" spans="1:6" s="7" customFormat="1" ht="18.75" customHeight="1" x14ac:dyDescent="0.25">
      <c r="A8" s="19" t="s">
        <v>16</v>
      </c>
      <c r="B8" s="27">
        <v>18492.8</v>
      </c>
      <c r="C8" s="27">
        <v>19993.2</v>
      </c>
      <c r="D8" s="20">
        <v>21000</v>
      </c>
      <c r="E8" s="26">
        <f t="shared" ref="E8:E26" si="0">D8/B8*100</f>
        <v>113.55770894618446</v>
      </c>
      <c r="F8" s="8"/>
    </row>
    <row r="9" spans="1:6" s="7" customFormat="1" ht="20.25" customHeight="1" x14ac:dyDescent="0.25">
      <c r="A9" s="19" t="s">
        <v>17</v>
      </c>
      <c r="B9" s="27">
        <v>48026.9</v>
      </c>
      <c r="C9" s="27">
        <v>46456.9</v>
      </c>
      <c r="D9" s="20">
        <v>48026.9</v>
      </c>
      <c r="E9" s="26">
        <f t="shared" si="0"/>
        <v>100</v>
      </c>
      <c r="F9" s="8"/>
    </row>
    <row r="10" spans="1:6" s="7" customFormat="1" ht="30" customHeight="1" x14ac:dyDescent="0.25">
      <c r="A10" s="22" t="s">
        <v>4</v>
      </c>
      <c r="B10" s="27">
        <v>0</v>
      </c>
      <c r="C10" s="27">
        <v>412</v>
      </c>
      <c r="D10" s="20">
        <v>450</v>
      </c>
      <c r="E10" s="26">
        <v>0</v>
      </c>
      <c r="F10" s="8"/>
    </row>
    <row r="11" spans="1:6" s="7" customFormat="1" ht="19.149999999999999" customHeight="1" x14ac:dyDescent="0.25">
      <c r="A11" s="19" t="s">
        <v>2</v>
      </c>
      <c r="B11" s="27">
        <v>4.7</v>
      </c>
      <c r="C11" s="27">
        <v>4.5999999999999996</v>
      </c>
      <c r="D11" s="20">
        <v>4.5999999999999996</v>
      </c>
      <c r="E11" s="26">
        <f t="shared" si="0"/>
        <v>97.872340425531902</v>
      </c>
      <c r="F11" s="8"/>
    </row>
    <row r="12" spans="1:6" s="7" customFormat="1" ht="30.75" customHeight="1" x14ac:dyDescent="0.25">
      <c r="A12" s="22" t="s">
        <v>6</v>
      </c>
      <c r="B12" s="27">
        <v>13082.8</v>
      </c>
      <c r="C12" s="27">
        <v>10070.799999999999</v>
      </c>
      <c r="D12" s="20">
        <v>13082.8</v>
      </c>
      <c r="E12" s="26">
        <f t="shared" si="0"/>
        <v>100</v>
      </c>
      <c r="F12" s="8"/>
    </row>
    <row r="13" spans="1:6" s="7" customFormat="1" ht="18.600000000000001" customHeight="1" x14ac:dyDescent="0.25">
      <c r="A13" s="22" t="s">
        <v>18</v>
      </c>
      <c r="B13" s="27">
        <v>45862.8</v>
      </c>
      <c r="C13" s="27">
        <v>21689.200000000001</v>
      </c>
      <c r="D13" s="20">
        <v>43000</v>
      </c>
      <c r="E13" s="26">
        <f t="shared" si="0"/>
        <v>93.75790400934963</v>
      </c>
      <c r="F13" s="8"/>
    </row>
    <row r="14" spans="1:6" s="7" customFormat="1" ht="18.600000000000001" customHeight="1" x14ac:dyDescent="0.25">
      <c r="A14" s="22" t="s">
        <v>19</v>
      </c>
      <c r="B14" s="27">
        <v>68730.5</v>
      </c>
      <c r="C14" s="27">
        <v>64730.2</v>
      </c>
      <c r="D14" s="20">
        <v>76730.5</v>
      </c>
      <c r="E14" s="26">
        <f t="shared" si="0"/>
        <v>111.63966506863765</v>
      </c>
      <c r="F14" s="8"/>
    </row>
    <row r="15" spans="1:6" s="7" customFormat="1" ht="18.600000000000001" customHeight="1" x14ac:dyDescent="0.25">
      <c r="A15" s="19" t="s">
        <v>1</v>
      </c>
      <c r="B15" s="27">
        <v>11197.1</v>
      </c>
      <c r="C15" s="27">
        <v>10368</v>
      </c>
      <c r="D15" s="20">
        <v>11197.1</v>
      </c>
      <c r="E15" s="26">
        <f t="shared" si="0"/>
        <v>100</v>
      </c>
      <c r="F15" s="8"/>
    </row>
    <row r="16" spans="1:6" s="7" customFormat="1" ht="33" customHeight="1" x14ac:dyDescent="0.25">
      <c r="A16" s="22" t="s">
        <v>21</v>
      </c>
      <c r="B16" s="20">
        <v>50467.8</v>
      </c>
      <c r="C16" s="20">
        <v>16274.3</v>
      </c>
      <c r="D16" s="20">
        <v>19467.8</v>
      </c>
      <c r="E16" s="26">
        <f t="shared" si="0"/>
        <v>38.574695152156416</v>
      </c>
      <c r="F16" s="8"/>
    </row>
    <row r="17" spans="1:6" s="7" customFormat="1" ht="18.600000000000001" customHeight="1" x14ac:dyDescent="0.25">
      <c r="A17" s="22" t="s">
        <v>22</v>
      </c>
      <c r="B17" s="20">
        <v>4000</v>
      </c>
      <c r="C17" s="20">
        <v>3095.6</v>
      </c>
      <c r="D17" s="20">
        <v>4000</v>
      </c>
      <c r="E17" s="26">
        <f t="shared" si="0"/>
        <v>100</v>
      </c>
      <c r="F17" s="8"/>
    </row>
    <row r="18" spans="1:6" s="7" customFormat="1" ht="18.600000000000001" customHeight="1" x14ac:dyDescent="0.25">
      <c r="A18" s="22" t="s">
        <v>26</v>
      </c>
      <c r="B18" s="20">
        <v>1.1000000000000001</v>
      </c>
      <c r="C18" s="20">
        <v>1</v>
      </c>
      <c r="D18" s="20">
        <v>1.1000000000000001</v>
      </c>
      <c r="E18" s="26">
        <f t="shared" si="0"/>
        <v>100</v>
      </c>
      <c r="F18" s="8"/>
    </row>
    <row r="19" spans="1:6" s="7" customFormat="1" ht="18.600000000000001" customHeight="1" x14ac:dyDescent="0.25">
      <c r="A19" s="22" t="s">
        <v>23</v>
      </c>
      <c r="B19" s="20">
        <v>4361.6000000000004</v>
      </c>
      <c r="C19" s="20">
        <v>3871.2</v>
      </c>
      <c r="D19" s="20">
        <v>4761.6000000000004</v>
      </c>
      <c r="E19" s="26">
        <f t="shared" si="0"/>
        <v>109.17094644167278</v>
      </c>
      <c r="F19" s="8"/>
    </row>
    <row r="20" spans="1:6" s="7" customFormat="1" ht="31.15" customHeight="1" x14ac:dyDescent="0.25">
      <c r="A20" s="22" t="s">
        <v>5</v>
      </c>
      <c r="B20" s="20">
        <v>27783.200000000001</v>
      </c>
      <c r="C20" s="20">
        <v>32235.1</v>
      </c>
      <c r="D20" s="20">
        <v>32250</v>
      </c>
      <c r="E20" s="26">
        <f t="shared" si="0"/>
        <v>116.07734170289959</v>
      </c>
      <c r="F20" s="8"/>
    </row>
    <row r="21" spans="1:6" s="7" customFormat="1" ht="18" customHeight="1" x14ac:dyDescent="0.25">
      <c r="A21" s="22" t="s">
        <v>24</v>
      </c>
      <c r="B21" s="20">
        <v>588.79999999999995</v>
      </c>
      <c r="C21" s="20">
        <v>905</v>
      </c>
      <c r="D21" s="20">
        <v>1000</v>
      </c>
      <c r="E21" s="26">
        <f t="shared" si="0"/>
        <v>169.83695652173913</v>
      </c>
      <c r="F21" s="8"/>
    </row>
    <row r="22" spans="1:6" s="7" customFormat="1" ht="18.600000000000001" customHeight="1" x14ac:dyDescent="0.25">
      <c r="A22" s="22" t="s">
        <v>25</v>
      </c>
      <c r="B22" s="20">
        <v>1000</v>
      </c>
      <c r="C22" s="20">
        <v>103.7</v>
      </c>
      <c r="D22" s="20">
        <v>135</v>
      </c>
      <c r="E22" s="26">
        <f t="shared" si="0"/>
        <v>13.5</v>
      </c>
      <c r="F22" s="8"/>
    </row>
    <row r="23" spans="1:6" s="7" customFormat="1" ht="18.600000000000001" customHeight="1" x14ac:dyDescent="0.25">
      <c r="A23" s="22" t="s">
        <v>15</v>
      </c>
      <c r="B23" s="20">
        <v>6240</v>
      </c>
      <c r="C23" s="20">
        <v>2038.2</v>
      </c>
      <c r="D23" s="20">
        <v>3000</v>
      </c>
      <c r="E23" s="26">
        <f t="shared" si="0"/>
        <v>48.07692307692308</v>
      </c>
      <c r="F23" s="8"/>
    </row>
    <row r="24" spans="1:6" s="7" customFormat="1" ht="18.600000000000001" customHeight="1" x14ac:dyDescent="0.25">
      <c r="A24" s="22" t="s">
        <v>14</v>
      </c>
      <c r="B24" s="20">
        <v>1320</v>
      </c>
      <c r="C24" s="20">
        <v>2810.3</v>
      </c>
      <c r="D24" s="20">
        <v>3110.3</v>
      </c>
      <c r="E24" s="26">
        <f t="shared" si="0"/>
        <v>235.6287878787879</v>
      </c>
      <c r="F24" s="8"/>
    </row>
    <row r="25" spans="1:6" s="7" customFormat="1" ht="18.600000000000001" customHeight="1" x14ac:dyDescent="0.25">
      <c r="A25" s="22" t="s">
        <v>3</v>
      </c>
      <c r="B25" s="20">
        <v>11333.7</v>
      </c>
      <c r="C25" s="20">
        <v>10987.3</v>
      </c>
      <c r="D25" s="20">
        <v>11633.7</v>
      </c>
      <c r="E25" s="26">
        <f t="shared" si="0"/>
        <v>102.64697318616163</v>
      </c>
      <c r="F25" s="8"/>
    </row>
    <row r="26" spans="1:6" s="7" customFormat="1" ht="18.600000000000001" customHeight="1" x14ac:dyDescent="0.25">
      <c r="A26" s="22" t="s">
        <v>52</v>
      </c>
      <c r="B26" s="20">
        <v>598.9</v>
      </c>
      <c r="C26" s="20">
        <v>589.29999999999995</v>
      </c>
      <c r="D26" s="20">
        <v>600</v>
      </c>
      <c r="E26" s="26">
        <f t="shared" si="0"/>
        <v>100.18367006177994</v>
      </c>
      <c r="F26" s="8"/>
    </row>
    <row r="27" spans="1:6" s="7" customFormat="1" ht="18.600000000000001" customHeight="1" x14ac:dyDescent="0.25">
      <c r="A27" s="23" t="s">
        <v>12</v>
      </c>
      <c r="B27" s="24">
        <f>B5+B8+B9+B10+B11+B12+B13+B14+B15+B16+B17+B18+B19+B20+B21+B22+B23+B24+B25+B26</f>
        <v>795607.6</v>
      </c>
      <c r="C27" s="24">
        <f>C5+C8+C9+C10+C11+C12+C13+C14+C15+C16+C17+C18+C19+C20+C21+C22+C23+C24+C25+C26</f>
        <v>658810.5</v>
      </c>
      <c r="D27" s="24">
        <f>D5+D8+D9+D10+D11+D12+D13+D14+D15+D16+D17+D18+D19+D20+D21+D22+D23+D24+D25+D26</f>
        <v>793451.4</v>
      </c>
      <c r="E27" s="30">
        <f t="shared" ref="E27:E30" si="1">D27/B27*100</f>
        <v>99.728987003140745</v>
      </c>
      <c r="F27" s="8"/>
    </row>
    <row r="28" spans="1:6" s="7" customFormat="1" ht="32.450000000000003" customHeight="1" x14ac:dyDescent="0.25">
      <c r="A28" s="31" t="s">
        <v>7</v>
      </c>
      <c r="B28" s="27">
        <v>431205.7</v>
      </c>
      <c r="C28" s="27">
        <v>345561.5</v>
      </c>
      <c r="D28" s="33">
        <v>431205.7</v>
      </c>
      <c r="E28" s="26">
        <f t="shared" si="1"/>
        <v>100</v>
      </c>
    </row>
    <row r="29" spans="1:6" s="7" customFormat="1" ht="47.45" customHeight="1" x14ac:dyDescent="0.25">
      <c r="A29" s="31" t="s">
        <v>8</v>
      </c>
      <c r="B29" s="27">
        <v>529501.4</v>
      </c>
      <c r="C29" s="27">
        <v>164842.79999999999</v>
      </c>
      <c r="D29" s="33">
        <v>428938.7</v>
      </c>
      <c r="E29" s="26">
        <f t="shared" si="1"/>
        <v>81.008038883372166</v>
      </c>
    </row>
    <row r="30" spans="1:6" s="7" customFormat="1" ht="31.15" customHeight="1" x14ac:dyDescent="0.25">
      <c r="A30" s="31" t="s">
        <v>9</v>
      </c>
      <c r="B30" s="27">
        <v>871774.2</v>
      </c>
      <c r="C30" s="27">
        <v>710453.60000000009</v>
      </c>
      <c r="D30" s="34">
        <v>871774.2</v>
      </c>
      <c r="E30" s="26">
        <f t="shared" si="1"/>
        <v>100</v>
      </c>
    </row>
    <row r="31" spans="1:6" s="7" customFormat="1" ht="20.45" customHeight="1" x14ac:dyDescent="0.25">
      <c r="A31" s="31" t="s">
        <v>10</v>
      </c>
      <c r="B31" s="27">
        <v>297918.3</v>
      </c>
      <c r="C31" s="27">
        <v>245917.40000000002</v>
      </c>
      <c r="D31" s="34">
        <v>297918.3</v>
      </c>
      <c r="E31" s="26">
        <f t="shared" ref="E31:E58" si="2">D31/B31*100</f>
        <v>100</v>
      </c>
    </row>
    <row r="32" spans="1:6" s="7" customFormat="1" ht="98.25" customHeight="1" x14ac:dyDescent="0.25">
      <c r="A32" s="31" t="s">
        <v>61</v>
      </c>
      <c r="B32" s="27">
        <v>21916.9</v>
      </c>
      <c r="C32" s="27">
        <v>21917.1</v>
      </c>
      <c r="D32" s="35">
        <v>21916.9</v>
      </c>
      <c r="E32" s="26">
        <f t="shared" si="2"/>
        <v>100</v>
      </c>
    </row>
    <row r="33" spans="1:7" s="7" customFormat="1" ht="48.75" customHeight="1" x14ac:dyDescent="0.25">
      <c r="A33" s="31" t="s">
        <v>11</v>
      </c>
      <c r="B33" s="27">
        <v>-23434.400000000001</v>
      </c>
      <c r="C33" s="27">
        <v>-23434.400000000001</v>
      </c>
      <c r="D33" s="32">
        <v>-23434.400000000001</v>
      </c>
      <c r="E33" s="26">
        <f t="shared" si="2"/>
        <v>100</v>
      </c>
    </row>
    <row r="34" spans="1:7" s="7" customFormat="1" ht="20.25" customHeight="1" x14ac:dyDescent="0.25">
      <c r="A34" s="23" t="s">
        <v>13</v>
      </c>
      <c r="B34" s="24">
        <f>B27+B28+B29+B30+B31+B32+B33</f>
        <v>2924489.7</v>
      </c>
      <c r="C34" s="24">
        <f>C27+C28+C29+C30+C31+C32+C33</f>
        <v>2124068.5000000005</v>
      </c>
      <c r="D34" s="24">
        <f>D27+D28+D29+D30+D31+D32+D33</f>
        <v>2821770.8</v>
      </c>
      <c r="E34" s="30">
        <f t="shared" si="2"/>
        <v>96.487629961562178</v>
      </c>
      <c r="G34" s="8"/>
    </row>
    <row r="35" spans="1:7" s="7" customFormat="1" ht="21.6" customHeight="1" x14ac:dyDescent="0.2">
      <c r="A35" s="16" t="s">
        <v>29</v>
      </c>
      <c r="B35" s="14"/>
      <c r="C35" s="14"/>
      <c r="D35" s="13"/>
      <c r="E35" s="6"/>
      <c r="G35" s="8"/>
    </row>
    <row r="36" spans="1:7" s="7" customFormat="1" ht="18.600000000000001" customHeight="1" x14ac:dyDescent="0.25">
      <c r="A36" s="36" t="s">
        <v>30</v>
      </c>
      <c r="B36" s="33">
        <v>324565.5</v>
      </c>
      <c r="C36" s="33">
        <v>278803.3</v>
      </c>
      <c r="D36" s="33">
        <v>324565.5</v>
      </c>
      <c r="E36" s="26">
        <f t="shared" si="2"/>
        <v>100</v>
      </c>
      <c r="G36" s="8"/>
    </row>
    <row r="37" spans="1:7" s="7" customFormat="1" ht="18.600000000000001" customHeight="1" x14ac:dyDescent="0.25">
      <c r="A37" s="37" t="s">
        <v>31</v>
      </c>
      <c r="B37" s="33">
        <v>1411.5</v>
      </c>
      <c r="C37" s="33">
        <v>1136.0999999999999</v>
      </c>
      <c r="D37" s="33">
        <v>1411.5</v>
      </c>
      <c r="E37" s="26">
        <f t="shared" si="2"/>
        <v>100</v>
      </c>
      <c r="G37" s="8"/>
    </row>
    <row r="38" spans="1:7" s="7" customFormat="1" ht="27.75" customHeight="1" x14ac:dyDescent="0.25">
      <c r="A38" s="38" t="s">
        <v>32</v>
      </c>
      <c r="B38" s="33">
        <v>32821.9</v>
      </c>
      <c r="C38" s="33">
        <v>25502.2</v>
      </c>
      <c r="D38" s="33">
        <v>32821.9</v>
      </c>
      <c r="E38" s="26">
        <f t="shared" si="2"/>
        <v>100</v>
      </c>
      <c r="G38" s="8"/>
    </row>
    <row r="39" spans="1:7" s="7" customFormat="1" ht="18.600000000000001" customHeight="1" x14ac:dyDescent="0.25">
      <c r="A39" s="37" t="s">
        <v>33</v>
      </c>
      <c r="B39" s="33">
        <v>118373.1</v>
      </c>
      <c r="C39" s="33">
        <v>67288.2</v>
      </c>
      <c r="D39" s="33">
        <v>118373.1</v>
      </c>
      <c r="E39" s="26">
        <f t="shared" si="2"/>
        <v>100</v>
      </c>
      <c r="G39" s="8"/>
    </row>
    <row r="40" spans="1:7" s="7" customFormat="1" ht="18.600000000000001" customHeight="1" x14ac:dyDescent="0.25">
      <c r="A40" s="37" t="s">
        <v>34</v>
      </c>
      <c r="B40" s="33">
        <v>592597.1</v>
      </c>
      <c r="C40" s="33">
        <v>283823.7</v>
      </c>
      <c r="D40" s="33">
        <v>562597.1</v>
      </c>
      <c r="E40" s="26">
        <f t="shared" si="2"/>
        <v>94.937538506347735</v>
      </c>
      <c r="G40" s="8"/>
    </row>
    <row r="41" spans="1:7" s="7" customFormat="1" ht="18.600000000000001" customHeight="1" x14ac:dyDescent="0.25">
      <c r="A41" s="37" t="s">
        <v>35</v>
      </c>
      <c r="B41" s="33">
        <v>8221.5</v>
      </c>
      <c r="C41" s="33">
        <v>2729.4</v>
      </c>
      <c r="D41" s="33">
        <v>8221.5</v>
      </c>
      <c r="E41" s="26">
        <f t="shared" si="2"/>
        <v>100</v>
      </c>
      <c r="G41" s="8"/>
    </row>
    <row r="42" spans="1:7" s="7" customFormat="1" ht="18.600000000000001" customHeight="1" x14ac:dyDescent="0.25">
      <c r="A42" s="37" t="s">
        <v>36</v>
      </c>
      <c r="B42" s="33">
        <v>1485391.1</v>
      </c>
      <c r="C42" s="33">
        <v>1167500.3999999999</v>
      </c>
      <c r="D42" s="33">
        <v>1485391.1</v>
      </c>
      <c r="E42" s="26">
        <f t="shared" si="2"/>
        <v>100</v>
      </c>
      <c r="G42" s="8"/>
    </row>
    <row r="43" spans="1:7" s="7" customFormat="1" ht="18.600000000000001" customHeight="1" x14ac:dyDescent="0.25">
      <c r="A43" s="37" t="s">
        <v>37</v>
      </c>
      <c r="B43" s="33">
        <v>297003.40000000002</v>
      </c>
      <c r="C43" s="33">
        <v>175780.7</v>
      </c>
      <c r="D43" s="33">
        <v>220440.6</v>
      </c>
      <c r="E43" s="26">
        <f t="shared" si="2"/>
        <v>74.22157456783323</v>
      </c>
      <c r="G43" s="8"/>
    </row>
    <row r="44" spans="1:7" s="7" customFormat="1" ht="18.600000000000001" customHeight="1" x14ac:dyDescent="0.25">
      <c r="A44" s="37" t="s">
        <v>38</v>
      </c>
      <c r="B44" s="33">
        <v>66803.399999999994</v>
      </c>
      <c r="C44" s="33">
        <v>36333.699999999997</v>
      </c>
      <c r="D44" s="33">
        <v>66803.399999999994</v>
      </c>
      <c r="E44" s="26">
        <f t="shared" si="2"/>
        <v>100</v>
      </c>
      <c r="G44" s="8"/>
    </row>
    <row r="45" spans="1:7" s="7" customFormat="1" ht="18.600000000000001" customHeight="1" x14ac:dyDescent="0.25">
      <c r="A45" s="37" t="s">
        <v>39</v>
      </c>
      <c r="B45" s="33">
        <v>54395.1</v>
      </c>
      <c r="C45" s="33">
        <v>44132.5</v>
      </c>
      <c r="D45" s="33">
        <v>54395.1</v>
      </c>
      <c r="E45" s="26">
        <f t="shared" si="2"/>
        <v>100</v>
      </c>
      <c r="G45" s="8"/>
    </row>
    <row r="46" spans="1:7" s="7" customFormat="1" ht="18.600000000000001" customHeight="1" x14ac:dyDescent="0.25">
      <c r="A46" s="37" t="s">
        <v>40</v>
      </c>
      <c r="B46" s="33">
        <v>7115.9</v>
      </c>
      <c r="C46" s="33">
        <v>5782.3</v>
      </c>
      <c r="D46" s="33">
        <v>7115.9</v>
      </c>
      <c r="E46" s="26">
        <f t="shared" si="2"/>
        <v>100</v>
      </c>
      <c r="G46" s="8"/>
    </row>
    <row r="47" spans="1:7" s="7" customFormat="1" ht="31.9" customHeight="1" x14ac:dyDescent="0.25">
      <c r="A47" s="38" t="s">
        <v>63</v>
      </c>
      <c r="B47" s="33">
        <v>13154.3</v>
      </c>
      <c r="C47" s="33">
        <v>11127.9</v>
      </c>
      <c r="D47" s="33">
        <v>13154.3</v>
      </c>
      <c r="E47" s="26">
        <f t="shared" si="2"/>
        <v>100</v>
      </c>
      <c r="G47" s="8"/>
    </row>
    <row r="48" spans="1:7" s="7" customFormat="1" ht="20.25" customHeight="1" x14ac:dyDescent="0.25">
      <c r="A48" s="39" t="s">
        <v>27</v>
      </c>
      <c r="B48" s="40">
        <f>SUM(B36:B47)</f>
        <v>3001853.8</v>
      </c>
      <c r="C48" s="40">
        <f>SUM(C36:C47)</f>
        <v>2099940.4</v>
      </c>
      <c r="D48" s="40">
        <f>SUM(D36:D47)</f>
        <v>2895291</v>
      </c>
      <c r="E48" s="30">
        <f t="shared" si="2"/>
        <v>96.450100268041041</v>
      </c>
      <c r="G48" s="8"/>
    </row>
    <row r="49" spans="1:7" s="7" customFormat="1" ht="20.25" customHeight="1" x14ac:dyDescent="0.25">
      <c r="A49" s="41" t="s">
        <v>55</v>
      </c>
      <c r="B49" s="40">
        <f>B34-B48</f>
        <v>-77364.099999999627</v>
      </c>
      <c r="C49" s="40">
        <f t="shared" ref="C49:D49" si="3">C34-C48</f>
        <v>24128.100000000559</v>
      </c>
      <c r="D49" s="40">
        <f t="shared" si="3"/>
        <v>-73520.200000000186</v>
      </c>
      <c r="E49" s="26">
        <f t="shared" si="2"/>
        <v>95.031416380466567</v>
      </c>
      <c r="G49" s="8"/>
    </row>
    <row r="50" spans="1:7" s="9" customFormat="1" ht="31.5" x14ac:dyDescent="0.25">
      <c r="A50" s="42" t="s">
        <v>42</v>
      </c>
      <c r="B50" s="43">
        <f>B51+B54+B58</f>
        <v>77364.100000000006</v>
      </c>
      <c r="C50" s="43">
        <f>C51+C54+C58+C57</f>
        <v>-24128.1</v>
      </c>
      <c r="D50" s="43">
        <f>D51+D54+D58+D57</f>
        <v>77364.100000000006</v>
      </c>
      <c r="E50" s="26">
        <f t="shared" si="2"/>
        <v>100</v>
      </c>
    </row>
    <row r="51" spans="1:7" s="9" customFormat="1" ht="31.5" x14ac:dyDescent="0.25">
      <c r="A51" s="44" t="s">
        <v>43</v>
      </c>
      <c r="B51" s="43">
        <f>B52-B53</f>
        <v>-60000</v>
      </c>
      <c r="C51" s="43">
        <f>C52-C53</f>
        <v>-60000</v>
      </c>
      <c r="D51" s="43">
        <f>D52-D53</f>
        <v>-60000</v>
      </c>
      <c r="E51" s="26">
        <f t="shared" si="2"/>
        <v>100</v>
      </c>
    </row>
    <row r="52" spans="1:7" s="9" customFormat="1" ht="31.5" x14ac:dyDescent="0.25">
      <c r="A52" s="44" t="s">
        <v>44</v>
      </c>
      <c r="B52" s="43">
        <v>140000</v>
      </c>
      <c r="C52" s="43">
        <v>60000</v>
      </c>
      <c r="D52" s="43">
        <v>60000</v>
      </c>
      <c r="E52" s="26">
        <f t="shared" si="2"/>
        <v>42.857142857142854</v>
      </c>
    </row>
    <row r="53" spans="1:7" s="9" customFormat="1" ht="47.45" customHeight="1" x14ac:dyDescent="0.25">
      <c r="A53" s="44" t="s">
        <v>45</v>
      </c>
      <c r="B53" s="43">
        <v>200000</v>
      </c>
      <c r="C53" s="43">
        <v>120000</v>
      </c>
      <c r="D53" s="43">
        <v>120000</v>
      </c>
      <c r="E53" s="26">
        <f t="shared" si="2"/>
        <v>60</v>
      </c>
    </row>
    <row r="54" spans="1:7" s="9" customFormat="1" ht="45" customHeight="1" x14ac:dyDescent="0.25">
      <c r="A54" s="44" t="s">
        <v>46</v>
      </c>
      <c r="B54" s="43">
        <f>B55-B56</f>
        <v>60000</v>
      </c>
      <c r="C54" s="43">
        <f>C55-C56</f>
        <v>60000</v>
      </c>
      <c r="D54" s="43">
        <f>D55-D56</f>
        <v>60000</v>
      </c>
      <c r="E54" s="26">
        <f t="shared" si="2"/>
        <v>100</v>
      </c>
    </row>
    <row r="55" spans="1:7" ht="45" customHeight="1" x14ac:dyDescent="0.25">
      <c r="A55" s="44" t="s">
        <v>47</v>
      </c>
      <c r="B55" s="43">
        <v>60000</v>
      </c>
      <c r="C55" s="43">
        <v>60000</v>
      </c>
      <c r="D55" s="43">
        <v>60000</v>
      </c>
      <c r="E55" s="26">
        <f t="shared" si="2"/>
        <v>100</v>
      </c>
    </row>
    <row r="56" spans="1:7" ht="45" customHeight="1" x14ac:dyDescent="0.25">
      <c r="A56" s="44" t="s">
        <v>48</v>
      </c>
      <c r="B56" s="43">
        <v>0</v>
      </c>
      <c r="C56" s="43">
        <v>0</v>
      </c>
      <c r="D56" s="43">
        <v>0</v>
      </c>
      <c r="E56" s="26"/>
    </row>
    <row r="57" spans="1:7" ht="37.9" customHeight="1" x14ac:dyDescent="0.25">
      <c r="A57" s="44" t="s">
        <v>54</v>
      </c>
      <c r="B57" s="43">
        <v>0</v>
      </c>
      <c r="C57" s="43">
        <v>0</v>
      </c>
      <c r="D57" s="43">
        <v>0</v>
      </c>
      <c r="E57" s="26"/>
    </row>
    <row r="58" spans="1:7" ht="31.5" x14ac:dyDescent="0.25">
      <c r="A58" s="45" t="s">
        <v>49</v>
      </c>
      <c r="B58" s="43">
        <v>77364.100000000006</v>
      </c>
      <c r="C58" s="43">
        <v>-24128.1</v>
      </c>
      <c r="D58" s="43">
        <v>77364.100000000006</v>
      </c>
      <c r="E58" s="26">
        <f t="shared" si="2"/>
        <v>100</v>
      </c>
    </row>
    <row r="62" spans="1:7" ht="15.75" x14ac:dyDescent="0.25">
      <c r="A62" s="17" t="s">
        <v>62</v>
      </c>
      <c r="B62" s="18"/>
      <c r="D62" s="48" t="s">
        <v>53</v>
      </c>
      <c r="E62" s="49"/>
    </row>
  </sheetData>
  <mergeCells count="2">
    <mergeCell ref="A1:E1"/>
    <mergeCell ref="D62:E62"/>
  </mergeCells>
  <phoneticPr fontId="4" type="noConversion"/>
  <pageMargins left="0.78740157480314965" right="0.19685039370078741" top="0.39370078740157483" bottom="0.39370078740157483" header="0" footer="0"/>
  <pageSetup paperSize="9" scale="7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>Финансовый отдел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Ольга Митронина</cp:lastModifiedBy>
  <cp:lastPrinted>2022-11-10T11:45:21Z</cp:lastPrinted>
  <dcterms:created xsi:type="dcterms:W3CDTF">2001-04-24T12:02:28Z</dcterms:created>
  <dcterms:modified xsi:type="dcterms:W3CDTF">2022-11-11T06:09:42Z</dcterms:modified>
</cp:coreProperties>
</file>